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ham\Desktop\"/>
    </mc:Choice>
  </mc:AlternateContent>
  <xr:revisionPtr revIDLastSave="0" documentId="13_ncr:1_{B0DFAA39-153A-4E4D-BE88-E5C0A86F14F8}" xr6:coauthVersionLast="40" xr6:coauthVersionMax="40" xr10:uidLastSave="{00000000-0000-0000-0000-000000000000}"/>
  <bookViews>
    <workbookView xWindow="-120" yWindow="-120" windowWidth="20730" windowHeight="11160" xr2:uid="{36E437E0-1204-4C5B-A12D-AB9FF962763D}"/>
  </bookViews>
  <sheets>
    <sheet name="AY 2019-20" sheetId="3" r:id="rId1"/>
    <sheet name="AY 2020-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2" l="1"/>
  <c r="C8" i="2" s="1"/>
  <c r="C7" i="3"/>
  <c r="C8" i="3" s="1"/>
  <c r="C12" i="3" s="1"/>
  <c r="C13" i="3" s="1"/>
  <c r="C12" i="2" l="1"/>
  <c r="C16" i="3"/>
  <c r="C14" i="3"/>
  <c r="C16" i="2" l="1"/>
  <c r="C13" i="2"/>
  <c r="C14" i="2"/>
  <c r="C15" i="3"/>
  <c r="C15" i="2" l="1"/>
  <c r="C17" i="2" s="1"/>
  <c r="C17" i="3"/>
  <c r="C18" i="3" s="1"/>
  <c r="C19" i="3" s="1"/>
  <c r="C18" i="2"/>
  <c r="C19" i="2" s="1"/>
</calcChain>
</file>

<file path=xl/sharedStrings.xml><?xml version="1.0" encoding="utf-8"?>
<sst xmlns="http://schemas.openxmlformats.org/spreadsheetml/2006/main" count="54" uniqueCount="28">
  <si>
    <t>Total Taxable Income for the year</t>
  </si>
  <si>
    <t>Income Tax on total taxable income</t>
  </si>
  <si>
    <t>Net Income Tax</t>
  </si>
  <si>
    <t>Surcharge</t>
  </si>
  <si>
    <t>Total Tax Liability for the year</t>
  </si>
  <si>
    <t>Monthly TDS</t>
  </si>
  <si>
    <t>Add : Other Taxable Income (if any) (like Interest, Rent from House Property etc.)</t>
  </si>
  <si>
    <t>Less : Eligible deductions u/s 80C, 80D, 80DD, 80E, 80G, 80GG, 24 etc.</t>
  </si>
  <si>
    <t>Less: Relief u/s 87A</t>
  </si>
  <si>
    <t>Amount</t>
  </si>
  <si>
    <t>TDS on Salary Calculator</t>
  </si>
  <si>
    <t>Tax Computation</t>
  </si>
  <si>
    <t>Particulars</t>
  </si>
  <si>
    <t>Designed by:</t>
  </si>
  <si>
    <t>Akash Gadiya &amp; Co, Chartered Accountants</t>
  </si>
  <si>
    <t>No.67, 9th Cross, 5th Main Road,</t>
  </si>
  <si>
    <t>Chamarajpet, Bangalore 560018</t>
  </si>
  <si>
    <r>
      <rPr>
        <b/>
        <sz val="11"/>
        <color theme="1"/>
        <rFont val="Open Sans"/>
        <family val="2"/>
      </rPr>
      <t>Ph:</t>
    </r>
    <r>
      <rPr>
        <sz val="11"/>
        <color theme="1"/>
        <rFont val="Open Sans"/>
        <family val="2"/>
      </rPr>
      <t xml:space="preserve"> +91 99454 45180</t>
    </r>
  </si>
  <si>
    <r>
      <rPr>
        <b/>
        <sz val="11"/>
        <color theme="1"/>
        <rFont val="Open Sans"/>
        <family val="2"/>
      </rPr>
      <t>Email:</t>
    </r>
    <r>
      <rPr>
        <sz val="11"/>
        <color theme="1"/>
        <rFont val="Open Sans"/>
        <family val="2"/>
      </rPr>
      <t xml:space="preserve"> akash@agca.in</t>
    </r>
  </si>
  <si>
    <r>
      <rPr>
        <b/>
        <sz val="11"/>
        <color theme="1"/>
        <rFont val="Open Sans"/>
        <family val="2"/>
      </rPr>
      <t>Website:</t>
    </r>
    <r>
      <rPr>
        <sz val="11"/>
        <color theme="1"/>
        <rFont val="Open Sans"/>
        <family val="2"/>
      </rPr>
      <t xml:space="preserve"> www.agca.in</t>
    </r>
  </si>
  <si>
    <t>For AY 2019-20</t>
  </si>
  <si>
    <t>Salary per month</t>
  </si>
  <si>
    <t>Income from Salary for the Year</t>
  </si>
  <si>
    <t>For AY 2020-21</t>
  </si>
  <si>
    <t>Income from Salary - Standard Deduction of Rs.40,000</t>
  </si>
  <si>
    <t>Income from Salary - Standard Deduction of Rs.50,000</t>
  </si>
  <si>
    <t>Health and Education Cess</t>
  </si>
  <si>
    <t>Age of Employee (in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</si>
</sst>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name val="Open Sans"/>
      <family val="2"/>
    </font>
    <font>
      <b/>
      <sz val="11"/>
      <color theme="0"/>
      <name val="Open Sans"/>
      <family val="2"/>
    </font>
    <font>
      <sz val="16"/>
      <color theme="1"/>
      <name val="Open Sans"/>
      <family val="2"/>
    </font>
    <font>
      <b/>
      <sz val="11"/>
      <color theme="1"/>
      <name val="Open Sans"/>
      <family val="2"/>
    </font>
    <font>
      <i/>
      <sz val="11"/>
      <color theme="1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2" fillId="4" borderId="1" xfId="0" applyFont="1" applyFill="1" applyBorder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center"/>
    </xf>
    <xf numFmtId="43" fontId="2" fillId="0" borderId="0" xfId="0" applyNumberFormat="1" applyFont="1" applyAlignment="1">
      <alignment vertical="center"/>
    </xf>
    <xf numFmtId="164" fontId="2" fillId="5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161CE-A812-4EF2-BE09-94AE2051617D}">
  <dimension ref="B1:E28"/>
  <sheetViews>
    <sheetView showGridLines="0" tabSelected="1" workbookViewId="0">
      <selection activeCell="B4" sqref="B4"/>
    </sheetView>
  </sheetViews>
  <sheetFormatPr defaultRowHeight="16.5" x14ac:dyDescent="0.3"/>
  <cols>
    <col min="1" max="1" width="4.7109375" style="1" customWidth="1"/>
    <col min="2" max="2" width="83.85546875" style="1" customWidth="1"/>
    <col min="3" max="3" width="22" style="1" customWidth="1"/>
    <col min="4" max="4" width="9.140625" style="1"/>
    <col min="5" max="5" width="14.5703125" style="1" bestFit="1" customWidth="1"/>
    <col min="6" max="16384" width="9.140625" style="1"/>
  </cols>
  <sheetData>
    <row r="1" spans="2:5" ht="22.5" x14ac:dyDescent="0.4">
      <c r="B1" s="9" t="s">
        <v>10</v>
      </c>
      <c r="C1" s="9"/>
    </row>
    <row r="2" spans="2:5" ht="20.100000000000001" customHeight="1" x14ac:dyDescent="0.3">
      <c r="B2" s="12" t="s">
        <v>20</v>
      </c>
      <c r="C2" s="12"/>
    </row>
    <row r="4" spans="2:5" s="2" customFormat="1" ht="16.5" customHeight="1" x14ac:dyDescent="0.25">
      <c r="B4" s="3" t="s">
        <v>12</v>
      </c>
      <c r="C4" s="3" t="s">
        <v>9</v>
      </c>
    </row>
    <row r="5" spans="2:5" s="2" customFormat="1" ht="21.95" customHeight="1" x14ac:dyDescent="0.25">
      <c r="B5" s="7" t="s">
        <v>27</v>
      </c>
      <c r="C5" s="11">
        <v>25</v>
      </c>
    </row>
    <row r="6" spans="2:5" s="2" customFormat="1" ht="21.95" customHeight="1" x14ac:dyDescent="0.25">
      <c r="B6" s="7" t="s">
        <v>21</v>
      </c>
      <c r="C6" s="11">
        <v>30000</v>
      </c>
    </row>
    <row r="7" spans="2:5" s="2" customFormat="1" ht="21.95" customHeight="1" x14ac:dyDescent="0.25">
      <c r="B7" s="7" t="s">
        <v>22</v>
      </c>
      <c r="C7" s="4">
        <f>C6*12</f>
        <v>360000</v>
      </c>
    </row>
    <row r="8" spans="2:5" s="2" customFormat="1" ht="21.95" customHeight="1" x14ac:dyDescent="0.25">
      <c r="B8" s="7" t="s">
        <v>24</v>
      </c>
      <c r="C8" s="4">
        <f>C7-40000</f>
        <v>320000</v>
      </c>
    </row>
    <row r="9" spans="2:5" s="2" customFormat="1" ht="21.95" customHeight="1" x14ac:dyDescent="0.25">
      <c r="B9" s="7" t="s">
        <v>6</v>
      </c>
      <c r="C9" s="11"/>
    </row>
    <row r="10" spans="2:5" s="2" customFormat="1" ht="21.95" customHeight="1" x14ac:dyDescent="0.25">
      <c r="B10" s="7" t="s">
        <v>7</v>
      </c>
      <c r="C10" s="11"/>
    </row>
    <row r="11" spans="2:5" s="2" customFormat="1" ht="16.5" customHeight="1" x14ac:dyDescent="0.25">
      <c r="B11" s="5" t="s">
        <v>11</v>
      </c>
      <c r="C11" s="5" t="s">
        <v>9</v>
      </c>
    </row>
    <row r="12" spans="2:5" s="2" customFormat="1" ht="21.95" customHeight="1" x14ac:dyDescent="0.25">
      <c r="B12" s="7" t="s">
        <v>0</v>
      </c>
      <c r="C12" s="4">
        <f>C8+C9-C10</f>
        <v>320000</v>
      </c>
    </row>
    <row r="13" spans="2:5" s="2" customFormat="1" ht="21.95" customHeight="1" x14ac:dyDescent="0.25">
      <c r="B13" s="7" t="s">
        <v>1</v>
      </c>
      <c r="C13" s="4">
        <f>IF(C5&lt;60,IF(C12&gt;1000000,(((C12-1000000)*0.3)+112500),IF(C12&gt;500000,(((C12-500000)*0.2)+12500),IF(C12&gt;250000,(C12-250000)*0.05,0))),IF(C5&gt;79,IF(C12&gt;1000000,(((C12-1000000)*0.3)+110000),IF(C12&gt;500000,(((C12-500000)*0.2)+0),0)),IF(C12&gt;1000000,(((C12-1000000)*0.3)+110000),IF(C12&gt;500000,(((C12-500000)*0.2)+10000),IF(C12&gt;300000,(C12-300000)*0.05,0)))))</f>
        <v>3500</v>
      </c>
    </row>
    <row r="14" spans="2:5" s="2" customFormat="1" ht="21.95" customHeight="1" x14ac:dyDescent="0.25">
      <c r="B14" s="7" t="s">
        <v>8</v>
      </c>
      <c r="C14" s="4">
        <f>IF(C12&gt;350000,0,MIN(C13,2500))</f>
        <v>2500</v>
      </c>
    </row>
    <row r="15" spans="2:5" s="2" customFormat="1" ht="21.95" customHeight="1" x14ac:dyDescent="0.25">
      <c r="B15" s="7" t="s">
        <v>2</v>
      </c>
      <c r="C15" s="4">
        <f>C13-C14</f>
        <v>1000</v>
      </c>
    </row>
    <row r="16" spans="2:5" s="2" customFormat="1" ht="21.95" customHeight="1" x14ac:dyDescent="0.25">
      <c r="B16" s="7" t="s">
        <v>3</v>
      </c>
      <c r="C16" s="4">
        <f>IF(C12&gt;10000000,C15*0.15,IF(C12&gt;5000000,C15*0.1,0))</f>
        <v>0</v>
      </c>
      <c r="E16" s="10"/>
    </row>
    <row r="17" spans="2:3" s="2" customFormat="1" ht="21.95" customHeight="1" x14ac:dyDescent="0.25">
      <c r="B17" s="7" t="s">
        <v>26</v>
      </c>
      <c r="C17" s="4">
        <f>(C15+C16)*0.04</f>
        <v>40</v>
      </c>
    </row>
    <row r="18" spans="2:3" s="2" customFormat="1" ht="21.95" customHeight="1" x14ac:dyDescent="0.25">
      <c r="B18" s="7" t="s">
        <v>4</v>
      </c>
      <c r="C18" s="4">
        <f>SUM(C15:C17)</f>
        <v>1040</v>
      </c>
    </row>
    <row r="19" spans="2:3" s="2" customFormat="1" ht="21.95" customHeight="1" x14ac:dyDescent="0.25">
      <c r="B19" s="7" t="s">
        <v>5</v>
      </c>
      <c r="C19" s="4">
        <f>ROUND(C18/12,0)</f>
        <v>87</v>
      </c>
    </row>
    <row r="22" spans="2:3" x14ac:dyDescent="0.3">
      <c r="B22" s="8" t="s">
        <v>13</v>
      </c>
    </row>
    <row r="23" spans="2:3" x14ac:dyDescent="0.3">
      <c r="B23" s="6" t="s">
        <v>14</v>
      </c>
    </row>
    <row r="24" spans="2:3" x14ac:dyDescent="0.3">
      <c r="B24" s="1" t="s">
        <v>15</v>
      </c>
    </row>
    <row r="25" spans="2:3" x14ac:dyDescent="0.3">
      <c r="B25" s="1" t="s">
        <v>16</v>
      </c>
    </row>
    <row r="26" spans="2:3" x14ac:dyDescent="0.3">
      <c r="B26" s="1" t="s">
        <v>17</v>
      </c>
    </row>
    <row r="27" spans="2:3" x14ac:dyDescent="0.3">
      <c r="B27" s="1" t="s">
        <v>18</v>
      </c>
    </row>
    <row r="28" spans="2:3" x14ac:dyDescent="0.3">
      <c r="B28" s="1" t="s">
        <v>19</v>
      </c>
    </row>
  </sheetData>
  <sheetProtection algorithmName="SHA-512" hashValue="swM9pxvFle1srIBDNlOxGcKIAD1XajinB/Bzaeol7+6nfrjRhR8MS1XIQdc2KfCJRF5L78NHuyLGXMiF6zdgJA==" saltValue="3jbxdmElZAncwH811iLk6w==" spinCount="100000" sheet="1" objects="1" scenarios="1"/>
  <protectedRanges>
    <protectedRange sqref="C9:C10" name="Others"/>
    <protectedRange sqref="C5:C6" name="Age Salary"/>
  </protectedRanges>
  <mergeCells count="2">
    <mergeCell ref="B1:C1"/>
    <mergeCell ref="B2:C2"/>
  </mergeCells>
  <pageMargins left="0.7" right="0.7" top="0.75" bottom="0.75" header="0.3" footer="0.3"/>
  <pageSetup paperSize="9" orientation="portrait" verticalDpi="0" r:id="rId1"/>
  <ignoredErrors>
    <ignoredError sqref="C7:C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63B83-2CBE-459C-9100-80640BC9F21B}">
  <dimension ref="B1:E28"/>
  <sheetViews>
    <sheetView showGridLines="0" workbookViewId="0">
      <selection activeCell="B4" sqref="B4"/>
    </sheetView>
  </sheetViews>
  <sheetFormatPr defaultRowHeight="16.5" x14ac:dyDescent="0.3"/>
  <cols>
    <col min="1" max="1" width="4.7109375" style="1" customWidth="1"/>
    <col min="2" max="2" width="83.85546875" style="1" customWidth="1"/>
    <col min="3" max="3" width="22" style="1" customWidth="1"/>
    <col min="4" max="4" width="9.140625" style="1"/>
    <col min="5" max="5" width="14.5703125" style="1" bestFit="1" customWidth="1"/>
    <col min="6" max="16384" width="9.140625" style="1"/>
  </cols>
  <sheetData>
    <row r="1" spans="2:5" ht="22.5" x14ac:dyDescent="0.4">
      <c r="B1" s="9" t="s">
        <v>10</v>
      </c>
      <c r="C1" s="9"/>
    </row>
    <row r="2" spans="2:5" ht="20.100000000000001" customHeight="1" x14ac:dyDescent="0.3">
      <c r="B2" s="12" t="s">
        <v>23</v>
      </c>
      <c r="C2" s="12"/>
    </row>
    <row r="4" spans="2:5" s="2" customFormat="1" ht="16.5" customHeight="1" x14ac:dyDescent="0.25">
      <c r="B4" s="3" t="s">
        <v>12</v>
      </c>
      <c r="C4" s="3" t="s">
        <v>9</v>
      </c>
    </row>
    <row r="5" spans="2:5" s="2" customFormat="1" ht="21.95" customHeight="1" x14ac:dyDescent="0.25">
      <c r="B5" s="7" t="s">
        <v>27</v>
      </c>
      <c r="C5" s="11">
        <v>25</v>
      </c>
    </row>
    <row r="6" spans="2:5" s="2" customFormat="1" ht="21.95" customHeight="1" x14ac:dyDescent="0.25">
      <c r="B6" s="7" t="s">
        <v>21</v>
      </c>
      <c r="C6" s="11">
        <v>30000</v>
      </c>
    </row>
    <row r="7" spans="2:5" s="2" customFormat="1" ht="21.95" customHeight="1" x14ac:dyDescent="0.25">
      <c r="B7" s="7" t="s">
        <v>22</v>
      </c>
      <c r="C7" s="4">
        <f>C6*12</f>
        <v>360000</v>
      </c>
    </row>
    <row r="8" spans="2:5" s="2" customFormat="1" ht="21.95" customHeight="1" x14ac:dyDescent="0.25">
      <c r="B8" s="7" t="s">
        <v>25</v>
      </c>
      <c r="C8" s="4">
        <f>C7-50000</f>
        <v>310000</v>
      </c>
    </row>
    <row r="9" spans="2:5" s="2" customFormat="1" ht="21.95" customHeight="1" x14ac:dyDescent="0.25">
      <c r="B9" s="7" t="s">
        <v>6</v>
      </c>
      <c r="C9" s="11"/>
    </row>
    <row r="10" spans="2:5" s="2" customFormat="1" ht="21.95" customHeight="1" x14ac:dyDescent="0.25">
      <c r="B10" s="7" t="s">
        <v>7</v>
      </c>
      <c r="C10" s="11"/>
    </row>
    <row r="11" spans="2:5" s="2" customFormat="1" ht="16.5" customHeight="1" x14ac:dyDescent="0.25">
      <c r="B11" s="5" t="s">
        <v>11</v>
      </c>
      <c r="C11" s="5" t="s">
        <v>9</v>
      </c>
    </row>
    <row r="12" spans="2:5" s="2" customFormat="1" ht="21.95" customHeight="1" x14ac:dyDescent="0.25">
      <c r="B12" s="7" t="s">
        <v>0</v>
      </c>
      <c r="C12" s="4">
        <f>C8+C9-C10</f>
        <v>310000</v>
      </c>
    </row>
    <row r="13" spans="2:5" s="2" customFormat="1" ht="21.95" customHeight="1" x14ac:dyDescent="0.25">
      <c r="B13" s="7" t="s">
        <v>1</v>
      </c>
      <c r="C13" s="4">
        <f>IF(C5&lt;60,IF(C12&gt;1000000,(((C12-1000000)*0.3)+112500),IF(C12&gt;500000,(((C12-500000)*0.2)+12500),IF(C12&gt;250000,(C12-250000)*0.05,0))),IF(C5&gt;79,IF(C12&gt;1000000,(((C12-1000000)*0.3)+110000),IF(C12&gt;500000,(((C12-500000)*0.2)+0),0)),IF(C12&gt;1000000,(((C12-1000000)*0.3)+110000),IF(C12&gt;500000,(((C12-500000)*0.2)+10000),IF(C12&gt;300000,(C12-300000)*0.05,0)))))</f>
        <v>3000</v>
      </c>
    </row>
    <row r="14" spans="2:5" s="2" customFormat="1" ht="21.95" customHeight="1" x14ac:dyDescent="0.25">
      <c r="B14" s="7" t="s">
        <v>8</v>
      </c>
      <c r="C14" s="4">
        <f>IF(C12&gt;500000,0,MIN(C13,12500))</f>
        <v>3000</v>
      </c>
    </row>
    <row r="15" spans="2:5" s="2" customFormat="1" ht="21.95" customHeight="1" x14ac:dyDescent="0.25">
      <c r="B15" s="7" t="s">
        <v>2</v>
      </c>
      <c r="C15" s="4">
        <f>C13-C14</f>
        <v>0</v>
      </c>
    </row>
    <row r="16" spans="2:5" s="2" customFormat="1" ht="21.95" customHeight="1" x14ac:dyDescent="0.25">
      <c r="B16" s="7" t="s">
        <v>3</v>
      </c>
      <c r="C16" s="4">
        <f>IF(C12&gt;10000000,C15*0.15,IF(C12&gt;5000000,C15*0.1,0))</f>
        <v>0</v>
      </c>
      <c r="E16" s="10"/>
    </row>
    <row r="17" spans="2:3" s="2" customFormat="1" ht="21.95" customHeight="1" x14ac:dyDescent="0.25">
      <c r="B17" s="7" t="s">
        <v>26</v>
      </c>
      <c r="C17" s="4">
        <f>(C15+C16)*0.04</f>
        <v>0</v>
      </c>
    </row>
    <row r="18" spans="2:3" s="2" customFormat="1" ht="21.95" customHeight="1" x14ac:dyDescent="0.25">
      <c r="B18" s="7" t="s">
        <v>4</v>
      </c>
      <c r="C18" s="4">
        <f>SUM(C15:C17)</f>
        <v>0</v>
      </c>
    </row>
    <row r="19" spans="2:3" s="2" customFormat="1" ht="21.95" customHeight="1" x14ac:dyDescent="0.25">
      <c r="B19" s="7" t="s">
        <v>5</v>
      </c>
      <c r="C19" s="4">
        <f>ROUND(C18/12,0)</f>
        <v>0</v>
      </c>
    </row>
    <row r="22" spans="2:3" x14ac:dyDescent="0.3">
      <c r="B22" s="8" t="s">
        <v>13</v>
      </c>
    </row>
    <row r="23" spans="2:3" x14ac:dyDescent="0.3">
      <c r="B23" s="6" t="s">
        <v>14</v>
      </c>
    </row>
    <row r="24" spans="2:3" x14ac:dyDescent="0.3">
      <c r="B24" s="1" t="s">
        <v>15</v>
      </c>
    </row>
    <row r="25" spans="2:3" x14ac:dyDescent="0.3">
      <c r="B25" s="1" t="s">
        <v>16</v>
      </c>
    </row>
    <row r="26" spans="2:3" x14ac:dyDescent="0.3">
      <c r="B26" s="1" t="s">
        <v>17</v>
      </c>
    </row>
    <row r="27" spans="2:3" x14ac:dyDescent="0.3">
      <c r="B27" s="1" t="s">
        <v>18</v>
      </c>
    </row>
    <row r="28" spans="2:3" x14ac:dyDescent="0.3">
      <c r="B28" s="1" t="s">
        <v>19</v>
      </c>
    </row>
  </sheetData>
  <protectedRanges>
    <protectedRange sqref="C9:C10" name="Others"/>
    <protectedRange sqref="C5:C6" name="Age Salary"/>
  </protectedRanges>
  <mergeCells count="2">
    <mergeCell ref="B1:C1"/>
    <mergeCell ref="B2:C2"/>
  </mergeCells>
  <pageMargins left="0.7" right="0.7" top="0.75" bottom="0.75" header="0.3" footer="0.3"/>
  <pageSetup paperSize="9" orientation="portrait" verticalDpi="0" r:id="rId1"/>
  <ignoredErrors>
    <ignoredError sqref="C7:C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 2019-20</vt:lpstr>
      <vt:lpstr>AY 2020-21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Gadiya</dc:creator>
  <cp:lastModifiedBy>Akash Gadiya</cp:lastModifiedBy>
  <dcterms:created xsi:type="dcterms:W3CDTF">2019-02-26T06:13:00Z</dcterms:created>
  <dcterms:modified xsi:type="dcterms:W3CDTF">2019-02-26T11:05:15Z</dcterms:modified>
</cp:coreProperties>
</file>